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workbookProtection lockStructure="1"/>
  <bookViews>
    <workbookView xWindow="32767" yWindow="32767" windowWidth="28800" windowHeight="11730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'ProductieGunoi'!$A$40</definedName>
    <definedName name="page25" localSheetId="0">'ProductieGunoi'!$A$57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H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coloana va fi ascunsa</t>
        </r>
      </text>
    </comment>
    <comment ref="I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trebuie cu bifa, obligatoriu una din 3, iar coloanele ascunse</t>
        </r>
      </text>
    </comment>
  </commentList>
</comments>
</file>

<file path=xl/sharedStrings.xml><?xml version="1.0" encoding="utf-8"?>
<sst xmlns="http://schemas.openxmlformats.org/spreadsheetml/2006/main" count="430" uniqueCount="282">
  <si>
    <t>Sistemul de întreţinere</t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</si>
  <si>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</si>
  <si>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</si>
  <si>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</si>
  <si>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</si>
  <si>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</si>
  <si>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</si>
  <si>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</si>
  <si>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</si>
  <si>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</si>
  <si>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</si>
  <si>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</si>
  <si>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</si>
  <si>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</si>
  <si>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</si>
  <si>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</si>
  <si>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</si>
  <si>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</si>
  <si>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</si>
  <si>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</si>
  <si>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</si>
  <si>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</si>
  <si>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</si>
  <si>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</si>
  <si>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</si>
  <si>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</si>
  <si>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</si>
  <si>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</si>
  <si>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</si>
  <si>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</si>
  <si>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</si>
  <si>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</si>
  <si>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</si>
  <si>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</si>
  <si>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</si>
  <si>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</si>
  <si>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</si>
  <si>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</si>
  <si>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</si>
  <si>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</si>
  <si>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</si>
  <si>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</si>
  <si>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</si>
  <si>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</si>
  <si>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</si>
  <si>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</si>
  <si>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</si>
  <si>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</si>
  <si>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</si>
  <si>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</si>
  <si>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</si>
  <si>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</si>
  <si>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</si>
  <si>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</si>
  <si>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</si>
  <si>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</si>
  <si>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</si>
  <si>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</si>
  <si>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</si>
  <si>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</si>
  <si>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</si>
  <si>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</si>
  <si>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</si>
  <si>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</si>
  <si>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</si>
  <si>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</si>
  <si>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</si>
  <si>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</si>
  <si>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</si>
  <si>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</si>
  <si>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</si>
  <si>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</si>
  <si>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</si>
  <si>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</si>
  <si>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</si>
  <si>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</si>
  <si>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</si>
  <si>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</si>
  <si>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</si>
  <si>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</si>
  <si>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</si>
  <si>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</si>
  <si>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</si>
  <si>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</si>
  <si>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</si>
  <si>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</si>
  <si>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</si>
  <si>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</si>
  <si>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</si>
  <si>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</si>
  <si>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</si>
  <si>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</si>
  <si>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</si>
  <si>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</si>
  <si>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</si>
  <si>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</si>
  <si>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</si>
  <si>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</si>
  <si>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</si>
  <si>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</si>
  <si>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</si>
  <si>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</si>
  <si>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</si>
  <si>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</si>
  <si>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</si>
  <si>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</si>
  <si>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</si>
  <si>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</si>
  <si>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</si>
  <si>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</si>
  <si>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</si>
  <si>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</si>
  <si>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</si>
  <si>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</si>
  <si>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</si>
  <si>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</si>
  <si>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</si>
  <si>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</si>
  <si>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</si>
  <si>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</si>
  <si>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</si>
  <si>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</si>
  <si>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</si>
  <si>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</si>
  <si>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</si>
  <si>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</si>
  <si>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</si>
  <si>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</si>
  <si>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</si>
  <si>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</si>
  <si>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</si>
  <si>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</si>
  <si>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</si>
  <si>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</si>
  <si>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</si>
  <si>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</si>
  <si>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</si>
  <si>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</si>
  <si>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</si>
  <si>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</si>
  <si>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</si>
  <si>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</si>
  <si>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</si>
  <si>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</si>
  <si>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</si>
  <si>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</si>
  <si>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</si>
  <si>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</si>
  <si>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</si>
  <si>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</si>
  <si>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</si>
  <si>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</si>
  <si>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</si>
  <si>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</si>
  <si>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</si>
  <si>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</si>
  <si>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</si>
  <si>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</si>
  <si>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</si>
  <si>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</si>
  <si>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</si>
  <si>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</si>
  <si>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</si>
  <si>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</si>
  <si>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</si>
  <si>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</si>
  <si>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</si>
  <si>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</si>
  <si>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</si>
  <si>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</si>
  <si>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</si>
  <si>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</si>
  <si>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</si>
  <si>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</si>
  <si>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</si>
  <si>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</si>
  <si>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</si>
  <si>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</si>
  <si>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</si>
  <si>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</si>
  <si>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</si>
  <si>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</si>
  <si>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</si>
  <si>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</si>
  <si>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</si>
  <si>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</si>
  <si>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</si>
  <si>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</si>
  <si>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</si>
  <si>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</si>
  <si>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</si>
  <si>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</si>
  <si>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</si>
  <si>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</si>
  <si>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</si>
  <si>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</si>
  <si>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</si>
  <si>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</si>
  <si>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</si>
  <si>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</si>
  <si>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</si>
  <si>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</si>
  <si>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</si>
  <si>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</si>
  <si>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</si>
  <si>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</si>
  <si>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</si>
  <si>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Categoria de animale</t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</si>
  <si>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</si>
  <si>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</si>
  <si>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</si>
  <si>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</si>
  <si>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</si>
  <si>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</si>
  <si>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</si>
  <si>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</si>
  <si>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</si>
  <si>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</si>
  <si>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</si>
  <si>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</si>
  <si>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</si>
  <si>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</si>
  <si>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</si>
  <si>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</si>
  <si>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</si>
  <si>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</si>
  <si>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</si>
  <si>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</si>
  <si>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</si>
  <si>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</si>
  <si>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</si>
  <si>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</si>
  <si>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</si>
  <si>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</si>
  <si>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</si>
  <si>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</si>
  <si>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</si>
  <si>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</si>
  <si>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</si>
  <si>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</si>
  <si>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</si>
  <si>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</si>
  <si>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Cartofi</t>
  </si>
  <si>
    <t>Sfeclă de zahar</t>
  </si>
  <si>
    <t>Legume</t>
  </si>
  <si>
    <t>Păşuni</t>
  </si>
  <si>
    <t xml:space="preserve">Kg N / </t>
  </si>
  <si>
    <t>ha / an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</si>
  <si>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</si>
  <si>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</si>
  <si>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</si>
  <si>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</si>
  <si>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</si>
  <si>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</si>
  <si>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</si>
  <si>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</si>
  <si>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</si>
  <si>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Standard maxim de aplicare a ingrasamintelor (mineral+organic)</t>
  </si>
  <si>
    <t>Cantitatea de N care mai poate fi aplicata :</t>
  </si>
  <si>
    <t>Cantitatea de N organic care trebuie exportata din ferma</t>
  </si>
  <si>
    <t>UVM</t>
  </si>
  <si>
    <t>ALTELE</t>
  </si>
  <si>
    <t>Iepuri</t>
  </si>
  <si>
    <t>0,03</t>
  </si>
  <si>
    <t>0,33</t>
  </si>
  <si>
    <t>0,011</t>
  </si>
  <si>
    <t>Sistem extensiv, ferme de până la 40 UVM</t>
  </si>
  <si>
    <t>1,0 – 1,3</t>
  </si>
  <si>
    <t>2 - 5</t>
  </si>
  <si>
    <r>
      <t xml:space="preserve">Aşternut </t>
    </r>
    <r>
      <rPr>
        <sz val="10"/>
        <color indexed="8"/>
        <rFont val="Times New Roman"/>
        <family val="1"/>
      </rPr>
      <t>[kg/animal/zi]</t>
    </r>
  </si>
  <si>
    <t>33 - 43</t>
  </si>
  <si>
    <t xml:space="preserve">Capacitatea minimă de stocare   pentru zona montană (m3)      </t>
  </si>
  <si>
    <t xml:space="preserve">Capacitatea minimă de stocare   pentru zona de deal  (m3)      </t>
  </si>
  <si>
    <t xml:space="preserve">Capacitatea minimă de stocare   pentru zona de câmpie    (m3)    </t>
  </si>
  <si>
    <t>m3/luna</t>
  </si>
  <si>
    <t>Munte - zile depozitare</t>
  </si>
  <si>
    <t>Deal - zile depozitare</t>
  </si>
  <si>
    <t>Campie - zile depozitare</t>
  </si>
  <si>
    <t>Broileri de raţă
(sfârşitul îngrăşării)</t>
  </si>
  <si>
    <t>TOTAL capacitate de stocare în m cubi (înălțimea recomandată este între 1 și 2 m, însă grămezile de gunoi de grajd se pot înălța și la 3 m, dacă ferma dispune de un utilaj cu care săefectueaze această operațiune (de exemplu, un încărcător frontal))</t>
  </si>
  <si>
    <t>5 - 8</t>
  </si>
  <si>
    <t xml:space="preserve">Dejecţii colectate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</si>
</sst>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 indent="2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4" fontId="11" fillId="34" borderId="15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" fontId="11" fillId="34" borderId="0" xfId="0" applyNumberFormat="1" applyFont="1" applyFill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14" xfId="0" applyNumberForma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" fontId="11" fillId="34" borderId="15" xfId="0" applyNumberFormat="1" applyFont="1" applyFill="1" applyBorder="1" applyAlignment="1" applyProtection="1">
      <alignment vertical="center"/>
      <protection/>
    </xf>
    <xf numFmtId="0" fontId="11" fillId="34" borderId="15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" fontId="11" fillId="34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4" fontId="0" fillId="34" borderId="15" xfId="0" applyNumberForma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 wrapText="1"/>
      <protection/>
    </xf>
    <xf numFmtId="49" fontId="0" fillId="0" borderId="15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733425</xdr:rowOff>
    </xdr:from>
    <xdr:to>
      <xdr:col>11</xdr:col>
      <xdr:colOff>533400</xdr:colOff>
      <xdr:row>64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0" y="21221700"/>
          <a:ext cx="86772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67</xdr:row>
      <xdr:rowOff>19050</xdr:rowOff>
    </xdr:from>
    <xdr:to>
      <xdr:col>12</xdr:col>
      <xdr:colOff>809625</xdr:colOff>
      <xdr:row>69</xdr:row>
      <xdr:rowOff>19050</xdr:rowOff>
    </xdr:to>
    <xdr:sp>
      <xdr:nvSpPr>
        <xdr:cNvPr id="2" name="Rectangle 1"/>
        <xdr:cNvSpPr>
          <a:spLocks/>
        </xdr:cNvSpPr>
      </xdr:nvSpPr>
      <xdr:spPr>
        <a:xfrm>
          <a:off x="1133475" y="23079075"/>
          <a:ext cx="86772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="130" zoomScaleNormal="130" zoomScalePageLayoutView="0" workbookViewId="0" topLeftCell="A1">
      <selection activeCell="C65" sqref="C65"/>
    </sheetView>
  </sheetViews>
  <sheetFormatPr defaultColWidth="9.140625" defaultRowHeight="12.75"/>
  <cols>
    <col min="1" max="1" width="12.00390625" style="27" customWidth="1"/>
    <col min="2" max="2" width="24.421875" style="28" customWidth="1"/>
    <col min="3" max="3" width="8.8515625" style="2" customWidth="1"/>
    <col min="4" max="4" width="9.00390625" style="29" customWidth="1"/>
    <col min="5" max="5" width="17.140625" style="27" customWidth="1"/>
    <col min="6" max="6" width="11.8515625" style="29" customWidth="1"/>
    <col min="7" max="7" width="10.421875" style="27" customWidth="1"/>
    <col min="8" max="8" width="5.8515625" style="30" customWidth="1"/>
    <col min="9" max="9" width="7.28125" style="30" customWidth="1"/>
    <col min="10" max="10" width="6.7109375" style="30" customWidth="1"/>
    <col min="11" max="11" width="8.57421875" style="30" customWidth="1"/>
    <col min="12" max="12" width="12.8515625" style="31" customWidth="1"/>
    <col min="13" max="13" width="12.28125" style="31" customWidth="1"/>
    <col min="14" max="14" width="12.8515625" style="31" customWidth="1"/>
    <col min="15" max="16384" width="9.140625" style="1" customWidth="1"/>
  </cols>
  <sheetData>
    <row r="1" ht="12.75"/>
    <row r="2" spans="1:14" ht="75.75" customHeight="1">
      <c r="A2" s="34" t="s">
        <v>73</v>
      </c>
      <c r="B2" s="35" t="s">
        <v>0</v>
      </c>
      <c r="C2" s="35" t="s">
        <v>193</v>
      </c>
      <c r="D2" s="36" t="s">
        <v>269</v>
      </c>
      <c r="E2" s="35" t="s">
        <v>1</v>
      </c>
      <c r="F2" s="36" t="s">
        <v>192</v>
      </c>
      <c r="G2" s="35" t="s">
        <v>194</v>
      </c>
      <c r="H2" s="37" t="s">
        <v>274</v>
      </c>
      <c r="I2" s="38" t="s">
        <v>275</v>
      </c>
      <c r="J2" s="38" t="s">
        <v>276</v>
      </c>
      <c r="K2" s="38" t="s">
        <v>277</v>
      </c>
      <c r="L2" s="39" t="s">
        <v>271</v>
      </c>
      <c r="M2" s="39" t="s">
        <v>272</v>
      </c>
      <c r="N2" s="39" t="s">
        <v>273</v>
      </c>
    </row>
    <row r="3" spans="1:14" s="27" customFormat="1" ht="12.75">
      <c r="A3" s="57" t="s">
        <v>2</v>
      </c>
      <c r="B3" s="58"/>
      <c r="C3" s="58"/>
      <c r="D3" s="58"/>
      <c r="E3" s="58"/>
      <c r="F3" s="58"/>
      <c r="G3" s="58"/>
      <c r="H3" s="59"/>
      <c r="I3" s="59"/>
      <c r="J3" s="59"/>
      <c r="K3" s="59"/>
      <c r="L3" s="59"/>
      <c r="M3" s="59"/>
      <c r="N3" s="60"/>
    </row>
    <row r="4" spans="1:14" ht="25.5">
      <c r="A4" s="55" t="s">
        <v>3</v>
      </c>
      <c r="B4" s="33" t="s">
        <v>4</v>
      </c>
      <c r="C4" s="51"/>
      <c r="D4" s="40" t="s">
        <v>5</v>
      </c>
      <c r="E4" s="41" t="s">
        <v>6</v>
      </c>
      <c r="F4" s="40" t="s">
        <v>7</v>
      </c>
      <c r="G4" s="33" t="s">
        <v>8</v>
      </c>
      <c r="H4" s="42">
        <v>0.25</v>
      </c>
      <c r="I4" s="42">
        <v>170</v>
      </c>
      <c r="J4" s="42">
        <v>160</v>
      </c>
      <c r="K4" s="42">
        <v>145</v>
      </c>
      <c r="L4" s="43">
        <f>((H4/30)*I4)*C4</f>
        <v>0</v>
      </c>
      <c r="M4" s="43">
        <f>((H4/30)*J4)*C4</f>
        <v>0</v>
      </c>
      <c r="N4" s="43">
        <f>((H4/30)*K4)*C4</f>
        <v>0</v>
      </c>
    </row>
    <row r="5" spans="1:14" ht="25.5">
      <c r="A5" s="56"/>
      <c r="B5" s="33" t="s">
        <v>9</v>
      </c>
      <c r="C5" s="51"/>
      <c r="D5" s="40" t="s">
        <v>10</v>
      </c>
      <c r="E5" s="41" t="s">
        <v>11</v>
      </c>
      <c r="F5" s="40" t="s">
        <v>12</v>
      </c>
      <c r="G5" s="33" t="s">
        <v>13</v>
      </c>
      <c r="H5" s="42">
        <v>0.25</v>
      </c>
      <c r="I5" s="42">
        <v>170</v>
      </c>
      <c r="J5" s="42">
        <v>160</v>
      </c>
      <c r="K5" s="42">
        <v>145</v>
      </c>
      <c r="L5" s="43">
        <f aca="true" t="shared" si="0" ref="L5:L19">((H5/30)*I5)*C5</f>
        <v>0</v>
      </c>
      <c r="M5" s="43">
        <f aca="true" t="shared" si="1" ref="M5:M19">((H5/30)*J5)*C5</f>
        <v>0</v>
      </c>
      <c r="N5" s="43">
        <f aca="true" t="shared" si="2" ref="N5:N19">((H5/30)*K5)*C5</f>
        <v>0</v>
      </c>
    </row>
    <row r="6" spans="1:14" ht="12.75">
      <c r="A6" s="55" t="s">
        <v>14</v>
      </c>
      <c r="B6" s="33" t="s">
        <v>15</v>
      </c>
      <c r="C6" s="51"/>
      <c r="D6" s="40" t="s">
        <v>16</v>
      </c>
      <c r="E6" s="41" t="s">
        <v>6</v>
      </c>
      <c r="F6" s="40" t="s">
        <v>17</v>
      </c>
      <c r="G6" s="33" t="s">
        <v>18</v>
      </c>
      <c r="H6" s="42">
        <v>0.75</v>
      </c>
      <c r="I6" s="42">
        <v>170</v>
      </c>
      <c r="J6" s="42">
        <v>160</v>
      </c>
      <c r="K6" s="42">
        <v>145</v>
      </c>
      <c r="L6" s="43">
        <f t="shared" si="0"/>
        <v>0</v>
      </c>
      <c r="M6" s="43">
        <f t="shared" si="1"/>
        <v>0</v>
      </c>
      <c r="N6" s="43">
        <f t="shared" si="2"/>
        <v>0</v>
      </c>
    </row>
    <row r="7" spans="1:14" ht="38.25" customHeight="1">
      <c r="A7" s="56"/>
      <c r="B7" s="33" t="s">
        <v>19</v>
      </c>
      <c r="C7" s="51"/>
      <c r="D7" s="40" t="s">
        <v>20</v>
      </c>
      <c r="E7" s="41" t="s">
        <v>6</v>
      </c>
      <c r="F7" s="40" t="s">
        <v>21</v>
      </c>
      <c r="G7" s="33" t="s">
        <v>22</v>
      </c>
      <c r="H7" s="42">
        <v>0.7</v>
      </c>
      <c r="I7" s="42">
        <v>170</v>
      </c>
      <c r="J7" s="42">
        <v>160</v>
      </c>
      <c r="K7" s="42">
        <v>145</v>
      </c>
      <c r="L7" s="43">
        <f t="shared" si="0"/>
        <v>0</v>
      </c>
      <c r="M7" s="43">
        <f t="shared" si="1"/>
        <v>0</v>
      </c>
      <c r="N7" s="43">
        <f t="shared" si="2"/>
        <v>0</v>
      </c>
    </row>
    <row r="8" spans="1:14" ht="38.25">
      <c r="A8" s="56"/>
      <c r="B8" s="33" t="s">
        <v>23</v>
      </c>
      <c r="C8" s="51"/>
      <c r="D8" s="40" t="s">
        <v>24</v>
      </c>
      <c r="E8" s="41" t="s">
        <v>6</v>
      </c>
      <c r="F8" s="40" t="s">
        <v>25</v>
      </c>
      <c r="G8" s="33" t="s">
        <v>26</v>
      </c>
      <c r="H8" s="42">
        <v>0.65</v>
      </c>
      <c r="I8" s="42">
        <v>170</v>
      </c>
      <c r="J8" s="42">
        <v>160</v>
      </c>
      <c r="K8" s="42">
        <v>145</v>
      </c>
      <c r="L8" s="43">
        <f t="shared" si="0"/>
        <v>0</v>
      </c>
      <c r="M8" s="43">
        <f t="shared" si="1"/>
        <v>0</v>
      </c>
      <c r="N8" s="43">
        <f t="shared" si="2"/>
        <v>0</v>
      </c>
    </row>
    <row r="9" spans="1:14" ht="12.75">
      <c r="A9" s="55" t="s">
        <v>27</v>
      </c>
      <c r="B9" s="33" t="s">
        <v>15</v>
      </c>
      <c r="C9" s="51"/>
      <c r="D9" s="40">
        <v>3</v>
      </c>
      <c r="E9" s="41" t="s">
        <v>6</v>
      </c>
      <c r="F9" s="40" t="s">
        <v>28</v>
      </c>
      <c r="G9" s="33" t="s">
        <v>29</v>
      </c>
      <c r="H9" s="42">
        <v>1.1</v>
      </c>
      <c r="I9" s="42">
        <v>170</v>
      </c>
      <c r="J9" s="42">
        <v>160</v>
      </c>
      <c r="K9" s="42">
        <v>145</v>
      </c>
      <c r="L9" s="43">
        <f t="shared" si="0"/>
        <v>0</v>
      </c>
      <c r="M9" s="43">
        <f t="shared" si="1"/>
        <v>0</v>
      </c>
      <c r="N9" s="43">
        <f t="shared" si="2"/>
        <v>0</v>
      </c>
    </row>
    <row r="10" spans="1:14" ht="38.25">
      <c r="A10" s="56"/>
      <c r="B10" s="33" t="s">
        <v>19</v>
      </c>
      <c r="C10" s="51"/>
      <c r="D10" s="40" t="s">
        <v>24</v>
      </c>
      <c r="E10" s="41" t="s">
        <v>6</v>
      </c>
      <c r="F10" s="40" t="s">
        <v>30</v>
      </c>
      <c r="G10" s="33" t="s">
        <v>31</v>
      </c>
      <c r="H10" s="42">
        <v>1</v>
      </c>
      <c r="I10" s="42">
        <v>170</v>
      </c>
      <c r="J10" s="42">
        <v>160</v>
      </c>
      <c r="K10" s="42">
        <v>145</v>
      </c>
      <c r="L10" s="43">
        <f t="shared" si="0"/>
        <v>0</v>
      </c>
      <c r="M10" s="43">
        <f t="shared" si="1"/>
        <v>0</v>
      </c>
      <c r="N10" s="43">
        <f t="shared" si="2"/>
        <v>0</v>
      </c>
    </row>
    <row r="11" spans="1:14" ht="12.75">
      <c r="A11" s="56"/>
      <c r="B11" s="33" t="s">
        <v>32</v>
      </c>
      <c r="C11" s="51"/>
      <c r="D11" s="40" t="s">
        <v>10</v>
      </c>
      <c r="E11" s="41" t="s">
        <v>11</v>
      </c>
      <c r="F11" s="40" t="s">
        <v>33</v>
      </c>
      <c r="G11" s="33" t="s">
        <v>34</v>
      </c>
      <c r="H11" s="42">
        <v>0.9</v>
      </c>
      <c r="I11" s="42">
        <v>170</v>
      </c>
      <c r="J11" s="42">
        <v>160</v>
      </c>
      <c r="K11" s="42">
        <v>145</v>
      </c>
      <c r="L11" s="43">
        <f t="shared" si="0"/>
        <v>0</v>
      </c>
      <c r="M11" s="43">
        <f t="shared" si="1"/>
        <v>0</v>
      </c>
      <c r="N11" s="43">
        <f t="shared" si="2"/>
        <v>0</v>
      </c>
    </row>
    <row r="12" spans="1:14" ht="38.25">
      <c r="A12" s="56"/>
      <c r="B12" s="33" t="s">
        <v>35</v>
      </c>
      <c r="C12" s="51"/>
      <c r="D12" s="40" t="s">
        <v>24</v>
      </c>
      <c r="E12" s="41" t="s">
        <v>6</v>
      </c>
      <c r="F12" s="40" t="s">
        <v>28</v>
      </c>
      <c r="G12" s="33" t="s">
        <v>36</v>
      </c>
      <c r="H12" s="42">
        <v>1.05</v>
      </c>
      <c r="I12" s="42">
        <v>170</v>
      </c>
      <c r="J12" s="42">
        <v>160</v>
      </c>
      <c r="K12" s="42">
        <v>145</v>
      </c>
      <c r="L12" s="43">
        <f t="shared" si="0"/>
        <v>0</v>
      </c>
      <c r="M12" s="43">
        <f t="shared" si="1"/>
        <v>0</v>
      </c>
      <c r="N12" s="43">
        <f t="shared" si="2"/>
        <v>0</v>
      </c>
    </row>
    <row r="13" spans="1:14" ht="38.25" customHeight="1">
      <c r="A13" s="62" t="s">
        <v>182</v>
      </c>
      <c r="B13" s="33" t="s">
        <v>19</v>
      </c>
      <c r="C13" s="51"/>
      <c r="D13" s="40" t="s">
        <v>37</v>
      </c>
      <c r="E13" s="41" t="s">
        <v>6</v>
      </c>
      <c r="F13" s="40" t="s">
        <v>38</v>
      </c>
      <c r="G13" s="33" t="s">
        <v>39</v>
      </c>
      <c r="H13" s="42">
        <v>1.4</v>
      </c>
      <c r="I13" s="42">
        <v>170</v>
      </c>
      <c r="J13" s="42">
        <v>160</v>
      </c>
      <c r="K13" s="42">
        <v>145</v>
      </c>
      <c r="L13" s="43">
        <f t="shared" si="0"/>
        <v>0</v>
      </c>
      <c r="M13" s="43">
        <f t="shared" si="1"/>
        <v>0</v>
      </c>
      <c r="N13" s="43">
        <f t="shared" si="2"/>
        <v>0</v>
      </c>
    </row>
    <row r="14" spans="1:14" ht="26.25" customHeight="1">
      <c r="A14" s="63"/>
      <c r="B14" s="66" t="s">
        <v>40</v>
      </c>
      <c r="C14" s="51"/>
      <c r="D14" s="68" t="s">
        <v>16</v>
      </c>
      <c r="E14" s="41" t="s">
        <v>184</v>
      </c>
      <c r="F14" s="40" t="s">
        <v>41</v>
      </c>
      <c r="G14" s="33" t="s">
        <v>42</v>
      </c>
      <c r="H14" s="42">
        <v>1.1</v>
      </c>
      <c r="I14" s="42">
        <v>170</v>
      </c>
      <c r="J14" s="42">
        <v>160</v>
      </c>
      <c r="K14" s="42">
        <v>145</v>
      </c>
      <c r="L14" s="43">
        <f t="shared" si="0"/>
        <v>0</v>
      </c>
      <c r="M14" s="43">
        <f t="shared" si="1"/>
        <v>0</v>
      </c>
      <c r="N14" s="43">
        <f t="shared" si="2"/>
        <v>0</v>
      </c>
    </row>
    <row r="15" spans="1:14" ht="12.75">
      <c r="A15" s="63"/>
      <c r="B15" s="67"/>
      <c r="C15" s="51"/>
      <c r="D15" s="67"/>
      <c r="E15" s="41" t="s">
        <v>183</v>
      </c>
      <c r="F15" s="40" t="s">
        <v>185</v>
      </c>
      <c r="G15" s="33" t="s">
        <v>43</v>
      </c>
      <c r="H15" s="42">
        <v>0.3</v>
      </c>
      <c r="I15" s="42">
        <v>170</v>
      </c>
      <c r="J15" s="42">
        <v>160</v>
      </c>
      <c r="K15" s="42">
        <v>145</v>
      </c>
      <c r="L15" s="43">
        <f t="shared" si="0"/>
        <v>0</v>
      </c>
      <c r="M15" s="43">
        <f t="shared" si="1"/>
        <v>0</v>
      </c>
      <c r="N15" s="43">
        <f t="shared" si="2"/>
        <v>0</v>
      </c>
    </row>
    <row r="16" spans="1:14" ht="36" customHeight="1">
      <c r="A16" s="63"/>
      <c r="B16" s="33" t="s">
        <v>44</v>
      </c>
      <c r="C16" s="51"/>
      <c r="D16" s="40" t="s">
        <v>45</v>
      </c>
      <c r="E16" s="41" t="s">
        <v>6</v>
      </c>
      <c r="F16" s="40" t="s">
        <v>46</v>
      </c>
      <c r="G16" s="33" t="s">
        <v>47</v>
      </c>
      <c r="H16" s="42">
        <v>1.6</v>
      </c>
      <c r="I16" s="42">
        <v>170</v>
      </c>
      <c r="J16" s="42">
        <v>160</v>
      </c>
      <c r="K16" s="42">
        <v>145</v>
      </c>
      <c r="L16" s="43">
        <f t="shared" si="0"/>
        <v>0</v>
      </c>
      <c r="M16" s="43">
        <f t="shared" si="1"/>
        <v>0</v>
      </c>
      <c r="N16" s="43">
        <f t="shared" si="2"/>
        <v>0</v>
      </c>
    </row>
    <row r="17" spans="1:14" ht="36" customHeight="1">
      <c r="A17" s="63"/>
      <c r="B17" s="33" t="s">
        <v>48</v>
      </c>
      <c r="C17" s="51"/>
      <c r="D17" s="40" t="s">
        <v>24</v>
      </c>
      <c r="E17" s="41" t="s">
        <v>6</v>
      </c>
      <c r="F17" s="40" t="s">
        <v>46</v>
      </c>
      <c r="G17" s="33" t="s">
        <v>47</v>
      </c>
      <c r="H17" s="42">
        <v>1.6</v>
      </c>
      <c r="I17" s="42">
        <v>170</v>
      </c>
      <c r="J17" s="42">
        <v>160</v>
      </c>
      <c r="K17" s="42">
        <v>145</v>
      </c>
      <c r="L17" s="43">
        <f t="shared" si="0"/>
        <v>0</v>
      </c>
      <c r="M17" s="43">
        <f t="shared" si="1"/>
        <v>0</v>
      </c>
      <c r="N17" s="43">
        <f t="shared" si="2"/>
        <v>0</v>
      </c>
    </row>
    <row r="18" spans="1:14" ht="36" customHeight="1">
      <c r="A18" s="63"/>
      <c r="B18" s="33" t="s">
        <v>49</v>
      </c>
      <c r="C18" s="51"/>
      <c r="D18" s="40" t="s">
        <v>10</v>
      </c>
      <c r="E18" s="41" t="s">
        <v>11</v>
      </c>
      <c r="F18" s="40" t="s">
        <v>50</v>
      </c>
      <c r="G18" s="33" t="s">
        <v>51</v>
      </c>
      <c r="H18" s="42">
        <v>1.2</v>
      </c>
      <c r="I18" s="42">
        <v>170</v>
      </c>
      <c r="J18" s="42">
        <v>160</v>
      </c>
      <c r="K18" s="42">
        <v>145</v>
      </c>
      <c r="L18" s="43">
        <f t="shared" si="0"/>
        <v>0</v>
      </c>
      <c r="M18" s="43">
        <f t="shared" si="1"/>
        <v>0</v>
      </c>
      <c r="N18" s="43">
        <f t="shared" si="2"/>
        <v>0</v>
      </c>
    </row>
    <row r="19" spans="1:14" ht="24.75" customHeight="1">
      <c r="A19" s="64"/>
      <c r="B19" s="33" t="s">
        <v>266</v>
      </c>
      <c r="C19" s="51"/>
      <c r="D19" s="40" t="s">
        <v>268</v>
      </c>
      <c r="E19" s="41" t="s">
        <v>6</v>
      </c>
      <c r="F19" s="33" t="s">
        <v>270</v>
      </c>
      <c r="G19" s="33" t="s">
        <v>267</v>
      </c>
      <c r="H19" s="42">
        <v>1</v>
      </c>
      <c r="I19" s="42">
        <v>170</v>
      </c>
      <c r="J19" s="42">
        <v>160</v>
      </c>
      <c r="K19" s="42">
        <v>145</v>
      </c>
      <c r="L19" s="43">
        <f t="shared" si="0"/>
        <v>0</v>
      </c>
      <c r="M19" s="43">
        <f t="shared" si="1"/>
        <v>0</v>
      </c>
      <c r="N19" s="43">
        <f t="shared" si="2"/>
        <v>0</v>
      </c>
    </row>
    <row r="20" spans="1:14" s="27" customFormat="1" ht="12.75">
      <c r="A20" s="57" t="s">
        <v>52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61"/>
    </row>
    <row r="21" spans="1:14" ht="12.75">
      <c r="A21" s="55" t="s">
        <v>3</v>
      </c>
      <c r="B21" s="33" t="s">
        <v>53</v>
      </c>
      <c r="C21" s="51"/>
      <c r="D21" s="40" t="s">
        <v>5</v>
      </c>
      <c r="E21" s="41" t="s">
        <v>54</v>
      </c>
      <c r="F21" s="40" t="s">
        <v>7</v>
      </c>
      <c r="G21" s="33" t="s">
        <v>8</v>
      </c>
      <c r="H21" s="42">
        <v>0.25</v>
      </c>
      <c r="I21" s="42">
        <v>170</v>
      </c>
      <c r="J21" s="42">
        <v>160</v>
      </c>
      <c r="K21" s="42">
        <v>145</v>
      </c>
      <c r="L21" s="43">
        <f>((H21/30)*170)*C21</f>
        <v>0</v>
      </c>
      <c r="M21" s="43">
        <f>((H21/30)*J21)*C21</f>
        <v>0</v>
      </c>
      <c r="N21" s="43">
        <f>((H21/30)*K21)*C21</f>
        <v>0</v>
      </c>
    </row>
    <row r="22" spans="1:14" ht="12.75">
      <c r="A22" s="56"/>
      <c r="B22" s="33" t="s">
        <v>55</v>
      </c>
      <c r="C22" s="51"/>
      <c r="D22" s="40" t="s">
        <v>10</v>
      </c>
      <c r="E22" s="41" t="s">
        <v>11</v>
      </c>
      <c r="F22" s="40" t="s">
        <v>12</v>
      </c>
      <c r="G22" s="33" t="s">
        <v>13</v>
      </c>
      <c r="H22" s="42">
        <v>0.25</v>
      </c>
      <c r="I22" s="42">
        <v>170</v>
      </c>
      <c r="J22" s="42">
        <v>160</v>
      </c>
      <c r="K22" s="42">
        <v>145</v>
      </c>
      <c r="L22" s="43">
        <f aca="true" t="shared" si="3" ref="L22:L42">((H22/30)*170)*C22</f>
        <v>0</v>
      </c>
      <c r="M22" s="43">
        <f aca="true" t="shared" si="4" ref="M22:M42">((H22/30)*J22)*C22</f>
        <v>0</v>
      </c>
      <c r="N22" s="43">
        <f aca="true" t="shared" si="5" ref="N22:N42">((H22/30)*K22)*C22</f>
        <v>0</v>
      </c>
    </row>
    <row r="23" spans="1:14" ht="12.75">
      <c r="A23" s="55" t="s">
        <v>27</v>
      </c>
      <c r="B23" s="33" t="s">
        <v>56</v>
      </c>
      <c r="C23" s="51"/>
      <c r="D23" s="40" t="s">
        <v>5</v>
      </c>
      <c r="E23" s="41" t="s">
        <v>54</v>
      </c>
      <c r="F23" s="40" t="s">
        <v>57</v>
      </c>
      <c r="G23" s="33" t="s">
        <v>31</v>
      </c>
      <c r="H23" s="42">
        <v>1</v>
      </c>
      <c r="I23" s="42">
        <v>170</v>
      </c>
      <c r="J23" s="42">
        <v>160</v>
      </c>
      <c r="K23" s="42">
        <v>145</v>
      </c>
      <c r="L23" s="43">
        <f t="shared" si="3"/>
        <v>0</v>
      </c>
      <c r="M23" s="43">
        <f t="shared" si="4"/>
        <v>0</v>
      </c>
      <c r="N23" s="43">
        <f t="shared" si="5"/>
        <v>0</v>
      </c>
    </row>
    <row r="24" spans="1:14" ht="25.5">
      <c r="A24" s="56"/>
      <c r="B24" s="33" t="s">
        <v>58</v>
      </c>
      <c r="C24" s="51"/>
      <c r="D24" s="40" t="s">
        <v>10</v>
      </c>
      <c r="E24" s="41" t="s">
        <v>11</v>
      </c>
      <c r="F24" s="40" t="s">
        <v>33</v>
      </c>
      <c r="G24" s="33" t="s">
        <v>59</v>
      </c>
      <c r="H24" s="42">
        <v>0.9</v>
      </c>
      <c r="I24" s="42">
        <v>170</v>
      </c>
      <c r="J24" s="42">
        <v>160</v>
      </c>
      <c r="K24" s="42">
        <v>145</v>
      </c>
      <c r="L24" s="43">
        <f t="shared" si="3"/>
        <v>0</v>
      </c>
      <c r="M24" s="43">
        <f t="shared" si="4"/>
        <v>0</v>
      </c>
      <c r="N24" s="43">
        <f t="shared" si="5"/>
        <v>0</v>
      </c>
    </row>
    <row r="25" spans="1:14" ht="12.75">
      <c r="A25" s="44" t="s">
        <v>14</v>
      </c>
      <c r="B25" s="33" t="s">
        <v>60</v>
      </c>
      <c r="C25" s="51"/>
      <c r="D25" s="40" t="s">
        <v>61</v>
      </c>
      <c r="E25" s="41" t="s">
        <v>54</v>
      </c>
      <c r="F25" s="40" t="s">
        <v>62</v>
      </c>
      <c r="G25" s="33" t="s">
        <v>63</v>
      </c>
      <c r="H25" s="42">
        <v>0.8</v>
      </c>
      <c r="I25" s="42">
        <v>170</v>
      </c>
      <c r="J25" s="42">
        <v>160</v>
      </c>
      <c r="K25" s="42">
        <v>145</v>
      </c>
      <c r="L25" s="43">
        <f t="shared" si="3"/>
        <v>0</v>
      </c>
      <c r="M25" s="43">
        <f t="shared" si="4"/>
        <v>0</v>
      </c>
      <c r="N25" s="43">
        <f t="shared" si="5"/>
        <v>0</v>
      </c>
    </row>
    <row r="26" spans="1:14" ht="25.5">
      <c r="A26" s="44"/>
      <c r="B26" s="33" t="s">
        <v>64</v>
      </c>
      <c r="C26" s="51"/>
      <c r="D26" s="40" t="s">
        <v>10</v>
      </c>
      <c r="E26" s="41" t="s">
        <v>11</v>
      </c>
      <c r="F26" s="40" t="s">
        <v>65</v>
      </c>
      <c r="G26" s="33" t="s">
        <v>66</v>
      </c>
      <c r="H26" s="42">
        <v>0.6</v>
      </c>
      <c r="I26" s="42">
        <v>170</v>
      </c>
      <c r="J26" s="42">
        <v>160</v>
      </c>
      <c r="K26" s="42">
        <v>145</v>
      </c>
      <c r="L26" s="43">
        <f t="shared" si="3"/>
        <v>0</v>
      </c>
      <c r="M26" s="43">
        <f t="shared" si="4"/>
        <v>0</v>
      </c>
      <c r="N26" s="43">
        <f t="shared" si="5"/>
        <v>0</v>
      </c>
    </row>
    <row r="27" spans="1:14" ht="12.75">
      <c r="A27" s="62" t="s">
        <v>182</v>
      </c>
      <c r="B27" s="33" t="s">
        <v>56</v>
      </c>
      <c r="C27" s="51"/>
      <c r="D27" s="40" t="s">
        <v>67</v>
      </c>
      <c r="E27" s="41" t="s">
        <v>54</v>
      </c>
      <c r="F27" s="40" t="s">
        <v>68</v>
      </c>
      <c r="G27" s="33" t="s">
        <v>69</v>
      </c>
      <c r="H27" s="42">
        <v>1.5</v>
      </c>
      <c r="I27" s="42">
        <v>170</v>
      </c>
      <c r="J27" s="42">
        <v>160</v>
      </c>
      <c r="K27" s="42">
        <v>145</v>
      </c>
      <c r="L27" s="43">
        <f t="shared" si="3"/>
        <v>0</v>
      </c>
      <c r="M27" s="43">
        <f t="shared" si="4"/>
        <v>0</v>
      </c>
      <c r="N27" s="43">
        <f t="shared" si="5"/>
        <v>0</v>
      </c>
    </row>
    <row r="28" spans="1:14" ht="38.25">
      <c r="A28" s="63"/>
      <c r="B28" s="33" t="s">
        <v>70</v>
      </c>
      <c r="C28" s="51"/>
      <c r="D28" s="40" t="s">
        <v>10</v>
      </c>
      <c r="E28" s="41" t="s">
        <v>11</v>
      </c>
      <c r="F28" s="40" t="s">
        <v>71</v>
      </c>
      <c r="G28" s="33" t="s">
        <v>72</v>
      </c>
      <c r="H28" s="42">
        <v>1.2</v>
      </c>
      <c r="I28" s="42">
        <v>170</v>
      </c>
      <c r="J28" s="42">
        <v>160</v>
      </c>
      <c r="K28" s="42">
        <v>145</v>
      </c>
      <c r="L28" s="43">
        <f t="shared" si="3"/>
        <v>0</v>
      </c>
      <c r="M28" s="43">
        <f t="shared" si="4"/>
        <v>0</v>
      </c>
      <c r="N28" s="43">
        <f t="shared" si="5"/>
        <v>0</v>
      </c>
    </row>
    <row r="29" spans="1:14" ht="25.5">
      <c r="A29" s="64"/>
      <c r="B29" s="33" t="s">
        <v>266</v>
      </c>
      <c r="C29" s="51"/>
      <c r="D29" s="40" t="s">
        <v>268</v>
      </c>
      <c r="E29" s="41" t="s">
        <v>6</v>
      </c>
      <c r="F29" s="33" t="s">
        <v>270</v>
      </c>
      <c r="G29" s="33" t="s">
        <v>267</v>
      </c>
      <c r="H29" s="45">
        <v>1</v>
      </c>
      <c r="I29" s="42">
        <v>170</v>
      </c>
      <c r="J29" s="42">
        <v>160</v>
      </c>
      <c r="K29" s="42">
        <v>145</v>
      </c>
      <c r="L29" s="43">
        <f t="shared" si="3"/>
        <v>0</v>
      </c>
      <c r="M29" s="43">
        <f t="shared" si="4"/>
        <v>0</v>
      </c>
      <c r="N29" s="43">
        <f t="shared" si="5"/>
        <v>0</v>
      </c>
    </row>
    <row r="30" spans="1:14" s="27" customFormat="1" ht="12.75">
      <c r="A30" s="46" t="s">
        <v>195</v>
      </c>
      <c r="B30" s="33"/>
      <c r="C30" s="33"/>
      <c r="D30" s="40"/>
      <c r="E30" s="41"/>
      <c r="F30" s="40"/>
      <c r="G30" s="33"/>
      <c r="H30" s="42"/>
      <c r="I30" s="42"/>
      <c r="J30" s="42"/>
      <c r="K30" s="42"/>
      <c r="L30" s="43"/>
      <c r="M30" s="43"/>
      <c r="N30" s="43"/>
    </row>
    <row r="31" spans="1:14" ht="24.75" customHeight="1">
      <c r="A31" s="44" t="s">
        <v>76</v>
      </c>
      <c r="B31" s="33" t="s">
        <v>77</v>
      </c>
      <c r="C31" s="51"/>
      <c r="D31" s="40" t="s">
        <v>78</v>
      </c>
      <c r="E31" s="41" t="s">
        <v>6</v>
      </c>
      <c r="F31" s="40" t="s">
        <v>79</v>
      </c>
      <c r="G31" s="33" t="s">
        <v>80</v>
      </c>
      <c r="H31" s="42">
        <v>0.5</v>
      </c>
      <c r="I31" s="42">
        <v>170</v>
      </c>
      <c r="J31" s="42">
        <v>160</v>
      </c>
      <c r="K31" s="42">
        <v>145</v>
      </c>
      <c r="L31" s="43">
        <f t="shared" si="3"/>
        <v>0</v>
      </c>
      <c r="M31" s="43">
        <f t="shared" si="4"/>
        <v>0</v>
      </c>
      <c r="N31" s="43">
        <f t="shared" si="5"/>
        <v>0</v>
      </c>
    </row>
    <row r="32" spans="1:14" ht="12.75">
      <c r="A32" s="55" t="s">
        <v>81</v>
      </c>
      <c r="B32" s="33" t="s">
        <v>15</v>
      </c>
      <c r="C32" s="51"/>
      <c r="D32" s="40" t="s">
        <v>24</v>
      </c>
      <c r="E32" s="41" t="s">
        <v>6</v>
      </c>
      <c r="F32" s="40" t="s">
        <v>82</v>
      </c>
      <c r="G32" s="33" t="s">
        <v>83</v>
      </c>
      <c r="H32" s="42">
        <v>0.45</v>
      </c>
      <c r="I32" s="42">
        <v>170</v>
      </c>
      <c r="J32" s="42">
        <v>160</v>
      </c>
      <c r="K32" s="42">
        <v>145</v>
      </c>
      <c r="L32" s="43">
        <f t="shared" si="3"/>
        <v>0</v>
      </c>
      <c r="M32" s="43">
        <f t="shared" si="4"/>
        <v>0</v>
      </c>
      <c r="N32" s="43">
        <f t="shared" si="5"/>
        <v>0</v>
      </c>
    </row>
    <row r="33" spans="1:14" ht="38.25">
      <c r="A33" s="56"/>
      <c r="B33" s="33" t="s">
        <v>84</v>
      </c>
      <c r="C33" s="51"/>
      <c r="D33" s="40" t="s">
        <v>85</v>
      </c>
      <c r="E33" s="41" t="s">
        <v>6</v>
      </c>
      <c r="F33" s="40" t="s">
        <v>186</v>
      </c>
      <c r="G33" s="33" t="s">
        <v>86</v>
      </c>
      <c r="H33" s="42">
        <v>0.45</v>
      </c>
      <c r="I33" s="42">
        <v>170</v>
      </c>
      <c r="J33" s="42">
        <v>160</v>
      </c>
      <c r="K33" s="42">
        <v>145</v>
      </c>
      <c r="L33" s="43">
        <f t="shared" si="3"/>
        <v>0</v>
      </c>
      <c r="M33" s="43">
        <f t="shared" si="4"/>
        <v>0</v>
      </c>
      <c r="N33" s="43">
        <f t="shared" si="5"/>
        <v>0</v>
      </c>
    </row>
    <row r="34" spans="1:14" ht="38.25">
      <c r="A34" s="56"/>
      <c r="B34" s="33" t="s">
        <v>87</v>
      </c>
      <c r="C34" s="51"/>
      <c r="D34" s="40" t="s">
        <v>88</v>
      </c>
      <c r="E34" s="41" t="s">
        <v>11</v>
      </c>
      <c r="F34" s="40" t="s">
        <v>185</v>
      </c>
      <c r="G34" s="33" t="s">
        <v>89</v>
      </c>
      <c r="H34" s="42">
        <v>0.3</v>
      </c>
      <c r="I34" s="42">
        <v>170</v>
      </c>
      <c r="J34" s="42">
        <v>160</v>
      </c>
      <c r="K34" s="42">
        <v>145</v>
      </c>
      <c r="L34" s="43">
        <f t="shared" si="3"/>
        <v>0</v>
      </c>
      <c r="M34" s="43">
        <f t="shared" si="4"/>
        <v>0</v>
      </c>
      <c r="N34" s="43">
        <f t="shared" si="5"/>
        <v>0</v>
      </c>
    </row>
    <row r="35" spans="1:14" ht="50.25" customHeight="1">
      <c r="A35" s="55" t="s">
        <v>90</v>
      </c>
      <c r="B35" s="33" t="s">
        <v>91</v>
      </c>
      <c r="C35" s="51"/>
      <c r="D35" s="40" t="s">
        <v>187</v>
      </c>
      <c r="E35" s="41" t="s">
        <v>6</v>
      </c>
      <c r="F35" s="40" t="s">
        <v>92</v>
      </c>
      <c r="G35" s="33" t="s">
        <v>93</v>
      </c>
      <c r="H35" s="42">
        <v>0.6</v>
      </c>
      <c r="I35" s="42">
        <v>170</v>
      </c>
      <c r="J35" s="42">
        <v>160</v>
      </c>
      <c r="K35" s="42">
        <v>145</v>
      </c>
      <c r="L35" s="43">
        <f t="shared" si="3"/>
        <v>0</v>
      </c>
      <c r="M35" s="43">
        <f t="shared" si="4"/>
        <v>0</v>
      </c>
      <c r="N35" s="43">
        <f t="shared" si="5"/>
        <v>0</v>
      </c>
    </row>
    <row r="36" spans="1:14" ht="25.5">
      <c r="A36" s="56"/>
      <c r="B36" s="33" t="s">
        <v>94</v>
      </c>
      <c r="C36" s="51"/>
      <c r="D36" s="40" t="s">
        <v>95</v>
      </c>
      <c r="E36" s="41" t="s">
        <v>11</v>
      </c>
      <c r="F36" s="40" t="s">
        <v>96</v>
      </c>
      <c r="G36" s="33" t="s">
        <v>83</v>
      </c>
      <c r="H36" s="42">
        <v>0.45</v>
      </c>
      <c r="I36" s="42">
        <v>170</v>
      </c>
      <c r="J36" s="42">
        <v>160</v>
      </c>
      <c r="K36" s="42">
        <v>145</v>
      </c>
      <c r="L36" s="43">
        <f t="shared" si="3"/>
        <v>0</v>
      </c>
      <c r="M36" s="43">
        <f t="shared" si="4"/>
        <v>0</v>
      </c>
      <c r="N36" s="43">
        <f t="shared" si="5"/>
        <v>0</v>
      </c>
    </row>
    <row r="37" spans="1:14" ht="12.75">
      <c r="A37" s="55" t="s">
        <v>97</v>
      </c>
      <c r="B37" s="33" t="s">
        <v>15</v>
      </c>
      <c r="C37" s="51"/>
      <c r="D37" s="40" t="s">
        <v>98</v>
      </c>
      <c r="E37" s="41" t="s">
        <v>99</v>
      </c>
      <c r="F37" s="40" t="s">
        <v>188</v>
      </c>
      <c r="G37" s="33" t="s">
        <v>100</v>
      </c>
      <c r="H37" s="42">
        <v>0.15</v>
      </c>
      <c r="I37" s="42">
        <v>170</v>
      </c>
      <c r="J37" s="42">
        <v>160</v>
      </c>
      <c r="K37" s="42">
        <v>145</v>
      </c>
      <c r="L37" s="43">
        <f t="shared" si="3"/>
        <v>0</v>
      </c>
      <c r="M37" s="43">
        <f t="shared" si="4"/>
        <v>0</v>
      </c>
      <c r="N37" s="43">
        <f t="shared" si="5"/>
        <v>0</v>
      </c>
    </row>
    <row r="38" spans="1:14" ht="38.25">
      <c r="A38" s="56"/>
      <c r="B38" s="33" t="s">
        <v>101</v>
      </c>
      <c r="C38" s="51"/>
      <c r="D38" s="40" t="s">
        <v>102</v>
      </c>
      <c r="E38" s="41" t="s">
        <v>99</v>
      </c>
      <c r="F38" s="40" t="s">
        <v>103</v>
      </c>
      <c r="G38" s="33" t="s">
        <v>104</v>
      </c>
      <c r="H38" s="42">
        <v>0.1</v>
      </c>
      <c r="I38" s="42">
        <v>170</v>
      </c>
      <c r="J38" s="42">
        <v>160</v>
      </c>
      <c r="K38" s="42">
        <v>145</v>
      </c>
      <c r="L38" s="43">
        <f t="shared" si="3"/>
        <v>0</v>
      </c>
      <c r="M38" s="43">
        <f t="shared" si="4"/>
        <v>0</v>
      </c>
      <c r="N38" s="43">
        <f t="shared" si="5"/>
        <v>0</v>
      </c>
    </row>
    <row r="39" spans="1:14" ht="25.5">
      <c r="A39" s="56"/>
      <c r="B39" s="33" t="s">
        <v>105</v>
      </c>
      <c r="C39" s="51"/>
      <c r="D39" s="40" t="s">
        <v>95</v>
      </c>
      <c r="E39" s="41" t="s">
        <v>11</v>
      </c>
      <c r="F39" s="40" t="s">
        <v>189</v>
      </c>
      <c r="G39" s="33" t="s">
        <v>106</v>
      </c>
      <c r="H39" s="42">
        <v>0.09</v>
      </c>
      <c r="I39" s="42">
        <v>170</v>
      </c>
      <c r="J39" s="42">
        <v>160</v>
      </c>
      <c r="K39" s="42">
        <v>145</v>
      </c>
      <c r="L39" s="43">
        <f t="shared" si="3"/>
        <v>0</v>
      </c>
      <c r="M39" s="43">
        <f t="shared" si="4"/>
        <v>0</v>
      </c>
      <c r="N39" s="43">
        <f t="shared" si="5"/>
        <v>0</v>
      </c>
    </row>
    <row r="40" spans="1:14" ht="12.75">
      <c r="A40" s="55" t="s">
        <v>107</v>
      </c>
      <c r="B40" s="33" t="s">
        <v>15</v>
      </c>
      <c r="C40" s="51"/>
      <c r="D40" s="40" t="s">
        <v>108</v>
      </c>
      <c r="E40" s="41" t="s">
        <v>99</v>
      </c>
      <c r="F40" s="40" t="s">
        <v>190</v>
      </c>
      <c r="G40" s="33" t="s">
        <v>109</v>
      </c>
      <c r="H40" s="42">
        <v>0.25</v>
      </c>
      <c r="I40" s="42">
        <v>170</v>
      </c>
      <c r="J40" s="42">
        <v>160</v>
      </c>
      <c r="K40" s="42">
        <v>145</v>
      </c>
      <c r="L40" s="43">
        <f t="shared" si="3"/>
        <v>0</v>
      </c>
      <c r="M40" s="43">
        <f t="shared" si="4"/>
        <v>0</v>
      </c>
      <c r="N40" s="43">
        <f t="shared" si="5"/>
        <v>0</v>
      </c>
    </row>
    <row r="41" spans="1:14" ht="38.25">
      <c r="A41" s="56"/>
      <c r="B41" s="33" t="s">
        <v>110</v>
      </c>
      <c r="C41" s="51"/>
      <c r="D41" s="40" t="s">
        <v>111</v>
      </c>
      <c r="E41" s="41" t="s">
        <v>99</v>
      </c>
      <c r="F41" s="40" t="s">
        <v>16</v>
      </c>
      <c r="G41" s="33" t="s">
        <v>112</v>
      </c>
      <c r="H41" s="42">
        <v>0.2</v>
      </c>
      <c r="I41" s="42">
        <v>170</v>
      </c>
      <c r="J41" s="42">
        <v>160</v>
      </c>
      <c r="K41" s="42">
        <v>145</v>
      </c>
      <c r="L41" s="43">
        <f t="shared" si="3"/>
        <v>0</v>
      </c>
      <c r="M41" s="43">
        <f t="shared" si="4"/>
        <v>0</v>
      </c>
      <c r="N41" s="43">
        <f t="shared" si="5"/>
        <v>0</v>
      </c>
    </row>
    <row r="42" spans="1:14" ht="25.5">
      <c r="A42" s="56"/>
      <c r="B42" s="33" t="s">
        <v>113</v>
      </c>
      <c r="C42" s="51"/>
      <c r="D42" s="40" t="s">
        <v>95</v>
      </c>
      <c r="E42" s="41" t="s">
        <v>11</v>
      </c>
      <c r="F42" s="40" t="s">
        <v>280</v>
      </c>
      <c r="G42" s="33" t="s">
        <v>114</v>
      </c>
      <c r="H42" s="42">
        <v>0.15</v>
      </c>
      <c r="I42" s="42">
        <v>170</v>
      </c>
      <c r="J42" s="42">
        <v>160</v>
      </c>
      <c r="K42" s="42">
        <v>145</v>
      </c>
      <c r="L42" s="43">
        <f t="shared" si="3"/>
        <v>0</v>
      </c>
      <c r="M42" s="43">
        <f t="shared" si="4"/>
        <v>0</v>
      </c>
      <c r="N42" s="43">
        <f t="shared" si="5"/>
        <v>0</v>
      </c>
    </row>
    <row r="43" spans="1:14" s="27" customFormat="1" ht="12.75">
      <c r="A43" s="46" t="s">
        <v>196</v>
      </c>
      <c r="B43" s="50"/>
      <c r="C43" s="50"/>
      <c r="D43" s="47"/>
      <c r="E43" s="48"/>
      <c r="F43" s="47"/>
      <c r="G43" s="48"/>
      <c r="H43" s="42"/>
      <c r="I43" s="42"/>
      <c r="J43" s="42"/>
      <c r="K43" s="42"/>
      <c r="L43" s="43"/>
      <c r="M43" s="43"/>
      <c r="N43" s="43"/>
    </row>
    <row r="44" spans="1:14" ht="66.75">
      <c r="A44" s="35" t="s">
        <v>115</v>
      </c>
      <c r="B44" s="35" t="s">
        <v>116</v>
      </c>
      <c r="C44" s="16"/>
      <c r="D44" s="36" t="s">
        <v>197</v>
      </c>
      <c r="E44" s="35" t="s">
        <v>75</v>
      </c>
      <c r="F44" s="36" t="s">
        <v>201</v>
      </c>
      <c r="G44" s="35" t="s">
        <v>200</v>
      </c>
      <c r="H44" s="42"/>
      <c r="I44" s="42"/>
      <c r="J44" s="42"/>
      <c r="K44" s="42"/>
      <c r="L44" s="39" t="s">
        <v>271</v>
      </c>
      <c r="M44" s="39" t="s">
        <v>272</v>
      </c>
      <c r="N44" s="39" t="s">
        <v>273</v>
      </c>
    </row>
    <row r="45" spans="1:14" ht="12.75">
      <c r="A45" s="44" t="s">
        <v>117</v>
      </c>
      <c r="B45" s="33" t="s">
        <v>118</v>
      </c>
      <c r="C45" s="51"/>
      <c r="D45" s="40" t="s">
        <v>119</v>
      </c>
      <c r="E45" s="41" t="s">
        <v>120</v>
      </c>
      <c r="F45" s="40" t="s">
        <v>121</v>
      </c>
      <c r="G45" s="33" t="s">
        <v>122</v>
      </c>
      <c r="H45" s="42">
        <v>3.8</v>
      </c>
      <c r="I45" s="42">
        <v>170</v>
      </c>
      <c r="J45" s="42">
        <v>160</v>
      </c>
      <c r="K45" s="42">
        <v>145</v>
      </c>
      <c r="L45" s="43">
        <f>(((H45/30)*I45)/1000)*C45</f>
        <v>0</v>
      </c>
      <c r="M45" s="43">
        <f>(((H45/30)*J45)/1000)*C45</f>
        <v>0</v>
      </c>
      <c r="N45" s="43">
        <f>(((H45/30)*K45)/1000)*C45</f>
        <v>0</v>
      </c>
    </row>
    <row r="46" spans="1:14" ht="12.75">
      <c r="A46" s="44" t="s">
        <v>123</v>
      </c>
      <c r="B46" s="33" t="s">
        <v>118</v>
      </c>
      <c r="C46" s="51"/>
      <c r="D46" s="40" t="s">
        <v>124</v>
      </c>
      <c r="E46" s="41" t="s">
        <v>120</v>
      </c>
      <c r="F46" s="40" t="s">
        <v>125</v>
      </c>
      <c r="G46" s="33" t="s">
        <v>126</v>
      </c>
      <c r="H46" s="42">
        <v>5</v>
      </c>
      <c r="I46" s="42">
        <v>170</v>
      </c>
      <c r="J46" s="42">
        <v>160</v>
      </c>
      <c r="K46" s="42">
        <v>145</v>
      </c>
      <c r="L46" s="43">
        <f aca="true" t="shared" si="6" ref="L46:L55">(((H46/30)*I46)/1000)*C46</f>
        <v>0</v>
      </c>
      <c r="M46" s="43">
        <f aca="true" t="shared" si="7" ref="M46:M55">(((H46/30)*J46)/1000)*C46</f>
        <v>0</v>
      </c>
      <c r="N46" s="43">
        <f aca="true" t="shared" si="8" ref="N46:N55">(((H46/30)*K46)/1000)*C46</f>
        <v>0</v>
      </c>
    </row>
    <row r="47" spans="1:14" ht="25.5">
      <c r="A47" s="44" t="s">
        <v>127</v>
      </c>
      <c r="B47" s="33" t="s">
        <v>128</v>
      </c>
      <c r="C47" s="51"/>
      <c r="D47" s="40" t="s">
        <v>129</v>
      </c>
      <c r="E47" s="41" t="s">
        <v>133</v>
      </c>
      <c r="F47" s="40" t="s">
        <v>130</v>
      </c>
      <c r="G47" s="33" t="s">
        <v>130</v>
      </c>
      <c r="H47" s="42">
        <v>8.2</v>
      </c>
      <c r="I47" s="42">
        <v>170</v>
      </c>
      <c r="J47" s="42">
        <v>160</v>
      </c>
      <c r="K47" s="42">
        <v>145</v>
      </c>
      <c r="L47" s="43">
        <f t="shared" si="6"/>
        <v>0</v>
      </c>
      <c r="M47" s="43">
        <f t="shared" si="7"/>
        <v>0</v>
      </c>
      <c r="N47" s="43">
        <f t="shared" si="8"/>
        <v>0</v>
      </c>
    </row>
    <row r="48" spans="1:14" ht="12.75">
      <c r="A48" s="44" t="s">
        <v>131</v>
      </c>
      <c r="B48" s="33" t="s">
        <v>118</v>
      </c>
      <c r="C48" s="51"/>
      <c r="D48" s="40" t="s">
        <v>132</v>
      </c>
      <c r="E48" s="41" t="s">
        <v>281</v>
      </c>
      <c r="F48" s="40" t="s">
        <v>134</v>
      </c>
      <c r="G48" s="33" t="s">
        <v>135</v>
      </c>
      <c r="H48" s="42">
        <v>22</v>
      </c>
      <c r="I48" s="42">
        <v>170</v>
      </c>
      <c r="J48" s="42">
        <v>160</v>
      </c>
      <c r="K48" s="42">
        <v>145</v>
      </c>
      <c r="L48" s="43">
        <f t="shared" si="6"/>
        <v>0</v>
      </c>
      <c r="M48" s="43">
        <f t="shared" si="7"/>
        <v>0</v>
      </c>
      <c r="N48" s="43">
        <f t="shared" si="8"/>
        <v>0</v>
      </c>
    </row>
    <row r="49" spans="1:14" ht="51.75" customHeight="1">
      <c r="A49" s="44" t="s">
        <v>278</v>
      </c>
      <c r="B49" s="33" t="s">
        <v>136</v>
      </c>
      <c r="C49" s="51"/>
      <c r="D49" s="40" t="s">
        <v>132</v>
      </c>
      <c r="E49" s="41" t="s">
        <v>133</v>
      </c>
      <c r="F49" s="40" t="s">
        <v>137</v>
      </c>
      <c r="G49" s="33" t="s">
        <v>137</v>
      </c>
      <c r="H49" s="42">
        <v>18.7</v>
      </c>
      <c r="I49" s="42">
        <v>170</v>
      </c>
      <c r="J49" s="42">
        <v>160</v>
      </c>
      <c r="K49" s="42">
        <v>145</v>
      </c>
      <c r="L49" s="43">
        <f t="shared" si="6"/>
        <v>0</v>
      </c>
      <c r="M49" s="43">
        <f t="shared" si="7"/>
        <v>0</v>
      </c>
      <c r="N49" s="43">
        <f t="shared" si="8"/>
        <v>0</v>
      </c>
    </row>
    <row r="50" spans="1:14" ht="38.25">
      <c r="A50" s="44" t="s">
        <v>191</v>
      </c>
      <c r="B50" s="33" t="s">
        <v>118</v>
      </c>
      <c r="C50" s="51"/>
      <c r="D50" s="40" t="s">
        <v>132</v>
      </c>
      <c r="E50" s="41" t="s">
        <v>120</v>
      </c>
      <c r="F50" s="40" t="s">
        <v>137</v>
      </c>
      <c r="G50" s="33" t="s">
        <v>138</v>
      </c>
      <c r="H50" s="42">
        <v>20</v>
      </c>
      <c r="I50" s="42">
        <v>170</v>
      </c>
      <c r="J50" s="42">
        <v>160</v>
      </c>
      <c r="K50" s="42">
        <v>145</v>
      </c>
      <c r="L50" s="43">
        <f t="shared" si="6"/>
        <v>0</v>
      </c>
      <c r="M50" s="43">
        <f t="shared" si="7"/>
        <v>0</v>
      </c>
      <c r="N50" s="43">
        <f t="shared" si="8"/>
        <v>0</v>
      </c>
    </row>
    <row r="51" spans="1:14" ht="25.5">
      <c r="A51" s="44" t="s">
        <v>139</v>
      </c>
      <c r="B51" s="33" t="s">
        <v>118</v>
      </c>
      <c r="C51" s="51"/>
      <c r="D51" s="40" t="s">
        <v>140</v>
      </c>
      <c r="E51" s="41" t="s">
        <v>120</v>
      </c>
      <c r="F51" s="40" t="s">
        <v>141</v>
      </c>
      <c r="G51" s="33" t="s">
        <v>142</v>
      </c>
      <c r="H51" s="42">
        <v>18</v>
      </c>
      <c r="I51" s="42">
        <v>170</v>
      </c>
      <c r="J51" s="42">
        <v>160</v>
      </c>
      <c r="K51" s="42">
        <v>145</v>
      </c>
      <c r="L51" s="43">
        <f t="shared" si="6"/>
        <v>0</v>
      </c>
      <c r="M51" s="43">
        <f t="shared" si="7"/>
        <v>0</v>
      </c>
      <c r="N51" s="43">
        <f t="shared" si="8"/>
        <v>0</v>
      </c>
    </row>
    <row r="52" spans="1:14" ht="38.25">
      <c r="A52" s="44" t="s">
        <v>143</v>
      </c>
      <c r="B52" s="33" t="s">
        <v>118</v>
      </c>
      <c r="C52" s="51"/>
      <c r="D52" s="40" t="s">
        <v>144</v>
      </c>
      <c r="E52" s="41" t="s">
        <v>120</v>
      </c>
      <c r="F52" s="40" t="s">
        <v>145</v>
      </c>
      <c r="G52" s="33" t="s">
        <v>146</v>
      </c>
      <c r="H52" s="42">
        <v>14.8</v>
      </c>
      <c r="I52" s="42">
        <v>170</v>
      </c>
      <c r="J52" s="42">
        <v>160</v>
      </c>
      <c r="K52" s="42">
        <v>145</v>
      </c>
      <c r="L52" s="43">
        <f t="shared" si="6"/>
        <v>0</v>
      </c>
      <c r="M52" s="43">
        <f t="shared" si="7"/>
        <v>0</v>
      </c>
      <c r="N52" s="43">
        <f t="shared" si="8"/>
        <v>0</v>
      </c>
    </row>
    <row r="53" spans="1:14" ht="12.75">
      <c r="A53" s="44" t="s">
        <v>147</v>
      </c>
      <c r="B53" s="33" t="s">
        <v>118</v>
      </c>
      <c r="C53" s="51"/>
      <c r="D53" s="40" t="s">
        <v>148</v>
      </c>
      <c r="E53" s="41" t="s">
        <v>120</v>
      </c>
      <c r="F53" s="40" t="s">
        <v>149</v>
      </c>
      <c r="G53" s="33" t="s">
        <v>150</v>
      </c>
      <c r="H53" s="42">
        <v>41</v>
      </c>
      <c r="I53" s="42">
        <v>170</v>
      </c>
      <c r="J53" s="42">
        <v>160</v>
      </c>
      <c r="K53" s="42">
        <v>145</v>
      </c>
      <c r="L53" s="43">
        <f t="shared" si="6"/>
        <v>0</v>
      </c>
      <c r="M53" s="43">
        <f t="shared" si="7"/>
        <v>0</v>
      </c>
      <c r="N53" s="43">
        <f t="shared" si="8"/>
        <v>0</v>
      </c>
    </row>
    <row r="54" spans="1:14" ht="25.5">
      <c r="A54" s="55" t="s">
        <v>151</v>
      </c>
      <c r="B54" s="33" t="s">
        <v>136</v>
      </c>
      <c r="C54" s="51"/>
      <c r="D54" s="40" t="s">
        <v>152</v>
      </c>
      <c r="E54" s="41" t="s">
        <v>133</v>
      </c>
      <c r="F54" s="40" t="s">
        <v>153</v>
      </c>
      <c r="G54" s="33" t="s">
        <v>153</v>
      </c>
      <c r="H54" s="42">
        <v>33</v>
      </c>
      <c r="I54" s="42">
        <v>170</v>
      </c>
      <c r="J54" s="42">
        <v>160</v>
      </c>
      <c r="K54" s="42">
        <v>145</v>
      </c>
      <c r="L54" s="43">
        <f t="shared" si="6"/>
        <v>0</v>
      </c>
      <c r="M54" s="43">
        <f t="shared" si="7"/>
        <v>0</v>
      </c>
      <c r="N54" s="43">
        <f t="shared" si="8"/>
        <v>0</v>
      </c>
    </row>
    <row r="55" spans="1:14" ht="23.25" customHeight="1">
      <c r="A55" s="65"/>
      <c r="B55" s="33" t="s">
        <v>118</v>
      </c>
      <c r="C55" s="51"/>
      <c r="D55" s="40" t="s">
        <v>152</v>
      </c>
      <c r="E55" s="41" t="s">
        <v>120</v>
      </c>
      <c r="F55" s="40" t="s">
        <v>153</v>
      </c>
      <c r="G55" s="33" t="s">
        <v>154</v>
      </c>
      <c r="H55" s="42">
        <v>36</v>
      </c>
      <c r="I55" s="42">
        <v>170</v>
      </c>
      <c r="J55" s="42">
        <v>160</v>
      </c>
      <c r="K55" s="42">
        <v>145</v>
      </c>
      <c r="L55" s="43">
        <f t="shared" si="6"/>
        <v>0</v>
      </c>
      <c r="M55" s="43">
        <f t="shared" si="7"/>
        <v>0</v>
      </c>
      <c r="N55" s="43">
        <f t="shared" si="8"/>
        <v>0</v>
      </c>
    </row>
    <row r="56" spans="1:14" ht="14.25">
      <c r="A56" s="49" t="s">
        <v>155</v>
      </c>
      <c r="B56" s="50"/>
      <c r="C56" s="25"/>
      <c r="D56" s="47"/>
      <c r="E56" s="48"/>
      <c r="F56" s="47"/>
      <c r="G56" s="48"/>
      <c r="H56" s="42"/>
      <c r="I56" s="42"/>
      <c r="J56" s="42"/>
      <c r="K56" s="42"/>
      <c r="L56" s="43"/>
      <c r="M56" s="43"/>
      <c r="N56" s="43"/>
    </row>
    <row r="57" spans="1:14" s="27" customFormat="1" ht="12.75">
      <c r="A57" s="46" t="s">
        <v>199</v>
      </c>
      <c r="B57" s="50"/>
      <c r="C57" s="50"/>
      <c r="D57" s="47"/>
      <c r="E57" s="48"/>
      <c r="F57" s="47"/>
      <c r="G57" s="48"/>
      <c r="H57" s="42"/>
      <c r="I57" s="42"/>
      <c r="J57" s="42"/>
      <c r="K57" s="42"/>
      <c r="L57" s="43"/>
      <c r="M57" s="43"/>
      <c r="N57" s="43"/>
    </row>
    <row r="58" spans="1:14" ht="51" customHeight="1">
      <c r="A58" s="35" t="s">
        <v>73</v>
      </c>
      <c r="B58" s="35" t="s">
        <v>156</v>
      </c>
      <c r="C58" s="16"/>
      <c r="D58" s="36" t="s">
        <v>157</v>
      </c>
      <c r="E58" s="35" t="s">
        <v>158</v>
      </c>
      <c r="F58" s="36" t="s">
        <v>206</v>
      </c>
      <c r="G58" s="35" t="s">
        <v>205</v>
      </c>
      <c r="H58" s="42"/>
      <c r="I58" s="42"/>
      <c r="J58" s="42"/>
      <c r="K58" s="42"/>
      <c r="L58" s="39" t="s">
        <v>271</v>
      </c>
      <c r="M58" s="39" t="s">
        <v>272</v>
      </c>
      <c r="N58" s="39" t="s">
        <v>273</v>
      </c>
    </row>
    <row r="59" spans="1:14" ht="25.5">
      <c r="A59" s="41" t="s">
        <v>159</v>
      </c>
      <c r="B59" s="33" t="s">
        <v>74</v>
      </c>
      <c r="C59" s="51"/>
      <c r="D59" s="40" t="s">
        <v>160</v>
      </c>
      <c r="E59" s="41" t="s">
        <v>161</v>
      </c>
      <c r="F59" s="40">
        <v>22</v>
      </c>
      <c r="G59" s="33" t="s">
        <v>162</v>
      </c>
      <c r="H59" s="42">
        <v>1</v>
      </c>
      <c r="I59" s="42">
        <v>170</v>
      </c>
      <c r="J59" s="42">
        <v>160</v>
      </c>
      <c r="K59" s="42">
        <v>145</v>
      </c>
      <c r="L59" s="43">
        <f>((H59/30)*I59)*C59</f>
        <v>0</v>
      </c>
      <c r="M59" s="43">
        <f>((H59/30)*J59)*C59</f>
        <v>0</v>
      </c>
      <c r="N59" s="43">
        <f>((H59/30)*K59)*C59</f>
        <v>0</v>
      </c>
    </row>
    <row r="60" spans="1:14" ht="38.25">
      <c r="A60" s="41" t="s">
        <v>163</v>
      </c>
      <c r="B60" s="33" t="s">
        <v>74</v>
      </c>
      <c r="C60" s="51"/>
      <c r="D60" s="40" t="s">
        <v>164</v>
      </c>
      <c r="E60" s="41" t="s">
        <v>161</v>
      </c>
      <c r="F60" s="40">
        <v>30</v>
      </c>
      <c r="G60" s="33" t="s">
        <v>165</v>
      </c>
      <c r="H60" s="42">
        <v>1.38</v>
      </c>
      <c r="I60" s="42">
        <v>170</v>
      </c>
      <c r="J60" s="42">
        <v>160</v>
      </c>
      <c r="K60" s="42">
        <v>145</v>
      </c>
      <c r="L60" s="43">
        <f>((H60/30)*I60)*C60</f>
        <v>0</v>
      </c>
      <c r="M60" s="43">
        <f>((H60/30)*J60)*C60</f>
        <v>0</v>
      </c>
      <c r="N60" s="43">
        <f>((H60/30)*K60)*C60</f>
        <v>0</v>
      </c>
    </row>
    <row r="61" spans="1:14" ht="12.75">
      <c r="A61" s="46" t="s">
        <v>198</v>
      </c>
      <c r="B61" s="50"/>
      <c r="C61" s="25"/>
      <c r="D61" s="47"/>
      <c r="E61" s="48"/>
      <c r="F61" s="47"/>
      <c r="G61" s="48"/>
      <c r="H61" s="42"/>
      <c r="I61" s="42"/>
      <c r="J61" s="42"/>
      <c r="K61" s="42"/>
      <c r="L61" s="43"/>
      <c r="M61" s="43"/>
      <c r="N61" s="43"/>
    </row>
    <row r="62" spans="1:14" ht="76.5">
      <c r="A62" s="35" t="s">
        <v>73</v>
      </c>
      <c r="B62" s="35" t="s">
        <v>166</v>
      </c>
      <c r="C62" s="16"/>
      <c r="D62" s="36" t="s">
        <v>202</v>
      </c>
      <c r="E62" s="35" t="s">
        <v>167</v>
      </c>
      <c r="F62" s="36" t="s">
        <v>203</v>
      </c>
      <c r="G62" s="35" t="s">
        <v>204</v>
      </c>
      <c r="H62" s="42"/>
      <c r="I62" s="42"/>
      <c r="J62" s="42"/>
      <c r="K62" s="42"/>
      <c r="L62" s="39" t="s">
        <v>271</v>
      </c>
      <c r="M62" s="39" t="s">
        <v>272</v>
      </c>
      <c r="N62" s="39" t="s">
        <v>273</v>
      </c>
    </row>
    <row r="63" spans="1:14" ht="25.5">
      <c r="A63" s="41" t="s">
        <v>168</v>
      </c>
      <c r="B63" s="33" t="s">
        <v>74</v>
      </c>
      <c r="C63" s="51"/>
      <c r="D63" s="40" t="s">
        <v>169</v>
      </c>
      <c r="E63" s="33" t="s">
        <v>161</v>
      </c>
      <c r="F63" s="40" t="s">
        <v>170</v>
      </c>
      <c r="G63" s="33" t="s">
        <v>171</v>
      </c>
      <c r="H63" s="42">
        <v>0.05</v>
      </c>
      <c r="I63" s="42">
        <v>170</v>
      </c>
      <c r="J63" s="42">
        <v>160</v>
      </c>
      <c r="K63" s="42">
        <v>145</v>
      </c>
      <c r="L63" s="43">
        <f>((H63/30)*I63)*C63</f>
        <v>0</v>
      </c>
      <c r="M63" s="43">
        <f>((H63/30)*J63)*C63</f>
        <v>0</v>
      </c>
      <c r="N63" s="43">
        <f>((H63/30)*K63)*C63</f>
        <v>0</v>
      </c>
    </row>
    <row r="64" spans="1:14" ht="25.5">
      <c r="A64" s="41" t="s">
        <v>172</v>
      </c>
      <c r="B64" s="33" t="s">
        <v>74</v>
      </c>
      <c r="C64" s="51"/>
      <c r="D64" s="40" t="s">
        <v>173</v>
      </c>
      <c r="E64" s="33" t="s">
        <v>161</v>
      </c>
      <c r="F64" s="40" t="s">
        <v>174</v>
      </c>
      <c r="G64" s="33" t="s">
        <v>175</v>
      </c>
      <c r="H64" s="42">
        <v>0.083</v>
      </c>
      <c r="I64" s="42">
        <v>170</v>
      </c>
      <c r="J64" s="42">
        <v>160</v>
      </c>
      <c r="K64" s="42">
        <v>145</v>
      </c>
      <c r="L64" s="43">
        <f>((H64/30)*I64)*C64</f>
        <v>0</v>
      </c>
      <c r="M64" s="43">
        <f>((H64/30)*J64)*C64</f>
        <v>0</v>
      </c>
      <c r="N64" s="43">
        <f>((H64/30)*K64)*C64</f>
        <v>0</v>
      </c>
    </row>
    <row r="65" spans="1:14" ht="38.25">
      <c r="A65" s="41" t="s">
        <v>176</v>
      </c>
      <c r="B65" s="33" t="s">
        <v>74</v>
      </c>
      <c r="C65" s="51"/>
      <c r="D65" s="40" t="s">
        <v>177</v>
      </c>
      <c r="E65" s="33" t="s">
        <v>161</v>
      </c>
      <c r="F65" s="40" t="s">
        <v>178</v>
      </c>
      <c r="G65" s="33" t="s">
        <v>179</v>
      </c>
      <c r="H65" s="42">
        <v>0.093</v>
      </c>
      <c r="I65" s="42">
        <v>170</v>
      </c>
      <c r="J65" s="42">
        <v>160</v>
      </c>
      <c r="K65" s="42">
        <v>145</v>
      </c>
      <c r="L65" s="43">
        <f>((H65/30)*I65)*C65</f>
        <v>0</v>
      </c>
      <c r="M65" s="43">
        <f>((H65/30)*J65)*C65</f>
        <v>0</v>
      </c>
      <c r="N65" s="43">
        <f>((H65/30)*K65)*C65</f>
        <v>0</v>
      </c>
    </row>
    <row r="66" spans="1:14" ht="25.5">
      <c r="A66" s="41" t="s">
        <v>180</v>
      </c>
      <c r="B66" s="33" t="s">
        <v>74</v>
      </c>
      <c r="C66" s="51"/>
      <c r="D66" s="40" t="s">
        <v>173</v>
      </c>
      <c r="E66" s="33" t="s">
        <v>161</v>
      </c>
      <c r="F66" s="40">
        <v>4</v>
      </c>
      <c r="G66" s="33" t="s">
        <v>181</v>
      </c>
      <c r="H66" s="42">
        <v>0.133</v>
      </c>
      <c r="I66" s="42">
        <v>170</v>
      </c>
      <c r="J66" s="42">
        <v>160</v>
      </c>
      <c r="K66" s="42">
        <v>145</v>
      </c>
      <c r="L66" s="43">
        <f>((H66/30)*I66)*C66</f>
        <v>0</v>
      </c>
      <c r="M66" s="43">
        <f>((H66/30)*J66)*C66</f>
        <v>0</v>
      </c>
      <c r="N66" s="43">
        <f>((H66/30)*K66)*C66</f>
        <v>0</v>
      </c>
    </row>
    <row r="67" spans="1:14" ht="12.75">
      <c r="A67" s="46" t="s">
        <v>261</v>
      </c>
      <c r="B67" s="33"/>
      <c r="C67" s="26"/>
      <c r="D67" s="40"/>
      <c r="E67" s="33"/>
      <c r="F67" s="40"/>
      <c r="G67" s="33"/>
      <c r="H67" s="42"/>
      <c r="I67" s="42"/>
      <c r="J67" s="42"/>
      <c r="K67" s="42"/>
      <c r="L67" s="43"/>
      <c r="M67" s="43"/>
      <c r="N67" s="43"/>
    </row>
    <row r="68" spans="1:14" ht="76.5" hidden="1">
      <c r="A68" s="16" t="s">
        <v>73</v>
      </c>
      <c r="B68" s="16" t="s">
        <v>166</v>
      </c>
      <c r="C68" s="16"/>
      <c r="D68" s="17" t="s">
        <v>202</v>
      </c>
      <c r="E68" s="16" t="s">
        <v>167</v>
      </c>
      <c r="F68" s="17" t="s">
        <v>203</v>
      </c>
      <c r="G68" s="16" t="s">
        <v>204</v>
      </c>
      <c r="H68" s="23"/>
      <c r="I68" s="23"/>
      <c r="J68" s="23"/>
      <c r="K68" s="23"/>
      <c r="L68" s="18" t="s">
        <v>271</v>
      </c>
      <c r="M68" s="18" t="s">
        <v>272</v>
      </c>
      <c r="N68" s="18" t="s">
        <v>273</v>
      </c>
    </row>
    <row r="69" spans="1:14" ht="12.75" hidden="1">
      <c r="A69" s="22" t="s">
        <v>262</v>
      </c>
      <c r="B69" s="19" t="s">
        <v>74</v>
      </c>
      <c r="C69" s="20">
        <v>0</v>
      </c>
      <c r="D69" s="21" t="s">
        <v>263</v>
      </c>
      <c r="E69" s="19" t="s">
        <v>161</v>
      </c>
      <c r="F69" s="21" t="s">
        <v>264</v>
      </c>
      <c r="G69" s="19" t="s">
        <v>265</v>
      </c>
      <c r="H69" s="23">
        <v>0.011</v>
      </c>
      <c r="I69" s="23">
        <v>170</v>
      </c>
      <c r="J69" s="23">
        <v>160</v>
      </c>
      <c r="K69" s="23">
        <v>145</v>
      </c>
      <c r="L69" s="24">
        <f>((H69/30)*I69)*C69</f>
        <v>0</v>
      </c>
      <c r="M69" s="24">
        <f>((H69/30)*J69)*C69</f>
        <v>0</v>
      </c>
      <c r="N69" s="24">
        <f>((H69/30)*K69)*C69</f>
        <v>0</v>
      </c>
    </row>
    <row r="70" ht="13.5" thickBot="1"/>
    <row r="71" spans="1:14" s="27" customFormat="1" ht="28.5" customHeight="1" thickBot="1">
      <c r="A71" s="52" t="s">
        <v>279</v>
      </c>
      <c r="B71" s="53"/>
      <c r="C71" s="53"/>
      <c r="D71" s="53"/>
      <c r="E71" s="53"/>
      <c r="F71" s="53"/>
      <c r="G71" s="53"/>
      <c r="H71" s="53"/>
      <c r="I71" s="53"/>
      <c r="J71" s="53"/>
      <c r="K71" s="54"/>
      <c r="L71" s="32">
        <f>L69+L66+L65+L64+L63+L60+L59+L55+L54+L53+L52+L51+L50+L49+L48+L47+L46+L45+L42+L41+L40+L39+L38+L37+L36+L35+L34+L33+L32+L31+L29+L28+L27+L26+L25+L24+L23+L22+L21+L19+L18+L17+L16+L15+L14+L13+L12+L11+L10+L9+L8+L7+L6+L5+L4</f>
        <v>0</v>
      </c>
      <c r="M71" s="32">
        <f>M69+M66+M65+M64+M63+M60+M59+M55+M54+M53+M52+M51+M50+M49+M48+M47+M46+M45+M42+M41+M40+M39+M38+M37+M36+M35+M34+M33+M32+M31+M29+M28+M27+M26+M25+M24+M23+M22+M21+M19+M18+M17+M16+M15+M14+M13+M12+M11+M10+M9+M8+M7+M6+M5+M4</f>
        <v>0</v>
      </c>
      <c r="N71" s="32">
        <f>N69+N66+N65+N64+N63+N60+N59+N55+N54+N53+N52+N51+N50+N49+N48+N47+N46+N45+N42+N41+N40+N39+N38+N37+N36+N35+N34+N33+N32+N31+N29+N28+N27+N26+N25+N24+N23+N22+N21+N19+N18+N17+N16+N15+N14+N13+N12+N11+N10+N9+N8+N7+N6+N5+N4</f>
        <v>0</v>
      </c>
    </row>
  </sheetData>
  <sheetProtection sheet="1"/>
  <mergeCells count="17">
    <mergeCell ref="A3:N3"/>
    <mergeCell ref="A20:N20"/>
    <mergeCell ref="A13:A19"/>
    <mergeCell ref="A54:A55"/>
    <mergeCell ref="B14:B15"/>
    <mergeCell ref="D14:D15"/>
    <mergeCell ref="A40:A42"/>
    <mergeCell ref="A37:A39"/>
    <mergeCell ref="A35:A36"/>
    <mergeCell ref="A32:A34"/>
    <mergeCell ref="A21:A22"/>
    <mergeCell ref="A27:A29"/>
    <mergeCell ref="A71:K71"/>
    <mergeCell ref="A23:A24"/>
    <mergeCell ref="A4:A5"/>
    <mergeCell ref="A6:A8"/>
    <mergeCell ref="A9:A1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zoomScalePageLayoutView="0" workbookViewId="0" topLeftCell="B1">
      <selection activeCell="B1" sqref="B1:B65536"/>
    </sheetView>
  </sheetViews>
  <sheetFormatPr defaultColWidth="9.140625" defaultRowHeight="12.75"/>
  <cols>
    <col min="1" max="1" width="32.00390625" style="0" customWidth="1"/>
  </cols>
  <sheetData>
    <row r="1" ht="76.5" customHeight="1">
      <c r="A1" s="69" t="s">
        <v>207</v>
      </c>
    </row>
    <row r="2" ht="12.75">
      <c r="A2" s="70"/>
    </row>
    <row r="3" ht="13.5" thickBot="1">
      <c r="A3" s="71"/>
    </row>
    <row r="4" ht="26.25" thickBot="1">
      <c r="A4" s="4" t="s">
        <v>208</v>
      </c>
    </row>
    <row r="5" ht="26.25" thickBot="1">
      <c r="A5" s="5" t="s">
        <v>209</v>
      </c>
    </row>
    <row r="6" ht="26.25" thickBot="1">
      <c r="A6" s="4" t="s">
        <v>210</v>
      </c>
    </row>
    <row r="7" ht="13.5" thickBot="1">
      <c r="A7" s="4" t="s">
        <v>211</v>
      </c>
    </row>
    <row r="8" ht="13.5" thickBot="1">
      <c r="A8" s="4" t="s">
        <v>212</v>
      </c>
    </row>
    <row r="9" ht="13.5" thickBot="1">
      <c r="A9" s="4" t="s">
        <v>213</v>
      </c>
    </row>
    <row r="10" ht="13.5" thickBot="1">
      <c r="A10" s="4" t="s">
        <v>214</v>
      </c>
    </row>
    <row r="11" ht="13.5" thickBot="1">
      <c r="A11" s="4" t="s">
        <v>215</v>
      </c>
    </row>
    <row r="12" ht="26.25" thickBot="1">
      <c r="A12" s="4" t="s">
        <v>216</v>
      </c>
    </row>
    <row r="13" ht="26.25" thickBot="1">
      <c r="A13" s="4" t="s">
        <v>217</v>
      </c>
    </row>
    <row r="14" ht="26.25" thickBot="1">
      <c r="A14" s="4" t="s">
        <v>218</v>
      </c>
    </row>
    <row r="15" ht="39" thickBot="1">
      <c r="A15" s="4" t="s">
        <v>219</v>
      </c>
    </row>
    <row r="16" ht="13.5" thickBot="1">
      <c r="A16" s="6" t="s">
        <v>220</v>
      </c>
    </row>
    <row r="17" ht="39" thickBot="1">
      <c r="A17" s="6" t="s">
        <v>221</v>
      </c>
    </row>
    <row r="18" ht="26.25" thickBot="1">
      <c r="A18" s="6" t="s">
        <v>222</v>
      </c>
    </row>
    <row r="19" ht="26.25" thickBot="1">
      <c r="A19" s="6" t="s">
        <v>223</v>
      </c>
    </row>
    <row r="20" ht="39" thickBot="1">
      <c r="A20" s="6" t="s">
        <v>224</v>
      </c>
    </row>
    <row r="21" ht="39" thickBot="1">
      <c r="A21" s="6" t="s">
        <v>225</v>
      </c>
    </row>
    <row r="22" ht="39" thickBot="1">
      <c r="A22" s="6" t="s">
        <v>226</v>
      </c>
    </row>
    <row r="23" ht="26.25" thickBot="1">
      <c r="A23" s="4" t="s">
        <v>227</v>
      </c>
    </row>
    <row r="24" ht="26.25" thickBot="1">
      <c r="A24" s="6" t="s">
        <v>228</v>
      </c>
    </row>
    <row r="25" ht="26.25" thickBot="1">
      <c r="A25" s="6" t="s">
        <v>229</v>
      </c>
    </row>
    <row r="26" ht="13.5" thickBot="1">
      <c r="A26" s="4" t="s">
        <v>230</v>
      </c>
    </row>
    <row r="27" ht="13.5" thickBot="1">
      <c r="A27" s="4" t="s">
        <v>231</v>
      </c>
    </row>
    <row r="28" ht="13.5" thickBot="1">
      <c r="A28" s="4" t="s">
        <v>232</v>
      </c>
    </row>
    <row r="29" ht="26.25" thickBot="1">
      <c r="A29" s="4" t="s">
        <v>233</v>
      </c>
    </row>
    <row r="30" ht="26.25" thickBot="1">
      <c r="A30" s="4" t="s">
        <v>234</v>
      </c>
    </row>
    <row r="31" ht="26.25" thickBot="1">
      <c r="A31" s="4" t="s">
        <v>235</v>
      </c>
    </row>
    <row r="32" ht="26.25" thickBot="1">
      <c r="A32" s="4" t="s">
        <v>236</v>
      </c>
    </row>
    <row r="33" ht="26.25" thickBot="1">
      <c r="A33" s="4" t="s">
        <v>237</v>
      </c>
    </row>
    <row r="34" ht="26.25" thickBot="1">
      <c r="A34" s="4" t="s">
        <v>238</v>
      </c>
    </row>
    <row r="35" ht="13.5" thickBot="1">
      <c r="A35" s="4" t="s">
        <v>239</v>
      </c>
    </row>
    <row r="36" ht="13.5" thickBot="1">
      <c r="A36" s="4" t="s">
        <v>240</v>
      </c>
    </row>
    <row r="37" ht="13.5" thickBot="1">
      <c r="A37" s="4" t="s">
        <v>241</v>
      </c>
    </row>
    <row r="39" ht="76.5" customHeight="1">
      <c r="A39" s="72"/>
    </row>
    <row r="40" ht="12.75">
      <c r="A40" s="72"/>
    </row>
    <row r="41" ht="12.75">
      <c r="A41" s="72"/>
    </row>
    <row r="44" ht="12.75">
      <c r="A44" s="15" t="s">
        <v>256</v>
      </c>
    </row>
    <row r="45" ht="13.5" thickBot="1">
      <c r="A45" t="s">
        <v>257</v>
      </c>
    </row>
    <row r="46" spans="1:5" ht="26.25" thickBot="1">
      <c r="A46" s="12" t="s">
        <v>250</v>
      </c>
      <c r="B46" s="8" t="s">
        <v>242</v>
      </c>
      <c r="C46" s="8" t="s">
        <v>243</v>
      </c>
      <c r="D46" s="8" t="s">
        <v>244</v>
      </c>
      <c r="E46" s="8" t="s">
        <v>245</v>
      </c>
    </row>
    <row r="47" spans="2:5" ht="12.75">
      <c r="B47" s="9" t="s">
        <v>249</v>
      </c>
      <c r="C47" s="9" t="s">
        <v>246</v>
      </c>
      <c r="D47" s="9" t="s">
        <v>249</v>
      </c>
      <c r="E47" s="9" t="s">
        <v>249</v>
      </c>
    </row>
    <row r="48" spans="2:5" ht="13.5" thickBot="1">
      <c r="B48" s="3" t="s">
        <v>248</v>
      </c>
      <c r="C48" s="3" t="s">
        <v>247</v>
      </c>
      <c r="D48" s="3" t="s">
        <v>248</v>
      </c>
      <c r="E48" s="3" t="s">
        <v>248</v>
      </c>
    </row>
    <row r="49" spans="2:5" ht="13.5" thickBot="1">
      <c r="B49" s="3">
        <v>140</v>
      </c>
      <c r="C49" s="3">
        <v>170</v>
      </c>
      <c r="D49" s="3">
        <v>160</v>
      </c>
      <c r="E49" s="3">
        <v>100</v>
      </c>
    </row>
    <row r="50" spans="1:5" ht="13.5" thickBot="1">
      <c r="A50" s="10" t="s">
        <v>251</v>
      </c>
      <c r="B50" s="11"/>
      <c r="C50" s="11"/>
      <c r="D50" s="11"/>
      <c r="E50" s="11"/>
    </row>
    <row r="51" spans="1:5" s="7" customFormat="1" ht="12.75">
      <c r="A51" s="13" t="s">
        <v>254</v>
      </c>
      <c r="B51" s="14">
        <f>B49*B50</f>
        <v>0</v>
      </c>
      <c r="C51" s="14">
        <f>C49*C50</f>
        <v>0</v>
      </c>
      <c r="D51" s="14">
        <f>D49*D50</f>
        <v>0</v>
      </c>
      <c r="E51" s="14">
        <f>E49*E50</f>
        <v>0</v>
      </c>
    </row>
    <row r="52" ht="13.5" thickBot="1"/>
    <row r="53" spans="1:5" ht="26.25" thickBot="1">
      <c r="A53" s="12" t="s">
        <v>252</v>
      </c>
      <c r="B53" s="8" t="s">
        <v>242</v>
      </c>
      <c r="C53" s="8" t="s">
        <v>243</v>
      </c>
      <c r="D53" s="8" t="s">
        <v>244</v>
      </c>
      <c r="E53" s="8" t="s">
        <v>245</v>
      </c>
    </row>
    <row r="54" spans="2:5" ht="12.75">
      <c r="B54" s="9" t="s">
        <v>249</v>
      </c>
      <c r="C54" s="9" t="s">
        <v>246</v>
      </c>
      <c r="D54" s="9" t="s">
        <v>249</v>
      </c>
      <c r="E54" s="9" t="s">
        <v>249</v>
      </c>
    </row>
    <row r="55" spans="2:5" ht="13.5" thickBot="1">
      <c r="B55" s="3" t="s">
        <v>248</v>
      </c>
      <c r="C55" s="3" t="s">
        <v>247</v>
      </c>
      <c r="D55" s="3" t="s">
        <v>248</v>
      </c>
      <c r="E55" s="3" t="s">
        <v>248</v>
      </c>
    </row>
    <row r="56" spans="2:5" ht="13.5" thickBot="1">
      <c r="B56" s="3">
        <v>90</v>
      </c>
      <c r="C56" s="3">
        <v>120</v>
      </c>
      <c r="D56" s="3">
        <v>100</v>
      </c>
      <c r="E56" s="3">
        <v>80</v>
      </c>
    </row>
    <row r="57" spans="1:5" ht="13.5" thickBot="1">
      <c r="A57" s="10" t="s">
        <v>251</v>
      </c>
      <c r="B57" s="11">
        <v>1</v>
      </c>
      <c r="C57" s="11"/>
      <c r="D57" s="11"/>
      <c r="E57" s="11"/>
    </row>
    <row r="58" spans="1:5" s="7" customFormat="1" ht="12.75">
      <c r="A58" s="13" t="s">
        <v>254</v>
      </c>
      <c r="B58" s="14">
        <f>B56*B57</f>
        <v>90</v>
      </c>
      <c r="C58" s="14">
        <f>C56*C57</f>
        <v>0</v>
      </c>
      <c r="D58" s="14">
        <f>D56*D57</f>
        <v>0</v>
      </c>
      <c r="E58" s="14">
        <f>E56*E57</f>
        <v>0</v>
      </c>
    </row>
    <row r="60" spans="1:2" ht="12.75">
      <c r="A60" t="s">
        <v>253</v>
      </c>
      <c r="B60" t="s">
        <v>260</v>
      </c>
    </row>
    <row r="61" ht="12.75">
      <c r="A61" t="s">
        <v>255</v>
      </c>
    </row>
    <row r="62" ht="12.75">
      <c r="A62" t="s">
        <v>258</v>
      </c>
    </row>
    <row r="63" ht="12.75">
      <c r="A63" t="s">
        <v>259</v>
      </c>
    </row>
  </sheetData>
  <sheetProtection/>
  <mergeCells count="2">
    <mergeCell ref="A1:A3"/>
    <mergeCell ref="A39:A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Laurentiu MUSAT</cp:lastModifiedBy>
  <dcterms:created xsi:type="dcterms:W3CDTF">2014-11-26T09:51:51Z</dcterms:created>
  <dcterms:modified xsi:type="dcterms:W3CDTF">2021-08-18T13:28:37Z</dcterms:modified>
  <cp:category/>
  <cp:version/>
  <cp:contentType/>
  <cp:contentStatus/>
</cp:coreProperties>
</file>